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Sheet1!$A$3:$Q$14</definedName>
  </definedNames>
  <calcPr calcId="144525"/>
</workbook>
</file>

<file path=xl/sharedStrings.xml><?xml version="1.0" encoding="utf-8"?>
<sst xmlns="http://schemas.openxmlformats.org/spreadsheetml/2006/main" count="114" uniqueCount="65">
  <si>
    <t>材料学院研究生2020年国家奖学金评审结果公示</t>
  </si>
  <si>
    <t>A1</t>
  </si>
  <si>
    <t>A2</t>
  </si>
  <si>
    <t>A3</t>
  </si>
  <si>
    <t>班级</t>
  </si>
  <si>
    <t>姓名</t>
  </si>
  <si>
    <t>导师</t>
  </si>
  <si>
    <t>基准</t>
  </si>
  <si>
    <t>思想道德</t>
  </si>
  <si>
    <t>社会实践</t>
  </si>
  <si>
    <t>先进个人</t>
  </si>
  <si>
    <t>班主任</t>
  </si>
  <si>
    <t>A1得分</t>
  </si>
  <si>
    <t>课题</t>
  </si>
  <si>
    <t>论文</t>
  </si>
  <si>
    <t>发明</t>
  </si>
  <si>
    <t>竞赛</t>
  </si>
  <si>
    <t>小计</t>
  </si>
  <si>
    <t>A3得分</t>
  </si>
  <si>
    <t>总分</t>
  </si>
  <si>
    <t>结果</t>
  </si>
  <si>
    <t>张安</t>
  </si>
  <si>
    <t>刘智勇</t>
  </si>
  <si>
    <t>拟推荐</t>
  </si>
  <si>
    <t>刘锦</t>
  </si>
  <si>
    <t>张建军</t>
  </si>
  <si>
    <t>商鹏飞</t>
  </si>
  <si>
    <t>叶志国</t>
  </si>
  <si>
    <t>熊庆明</t>
  </si>
  <si>
    <t>黄军同</t>
  </si>
  <si>
    <t>韦学龙</t>
  </si>
  <si>
    <t>李巧会</t>
  </si>
  <si>
    <t>卢金山</t>
  </si>
  <si>
    <t>总分=A1*10%+A2*30%+A3*60%</t>
  </si>
  <si>
    <t>思想道德品质A1=基准分+加分，基准分为80分；</t>
  </si>
  <si>
    <t>课程成绩A2=∑（某门学位课课程成绩x课程学分）/所有学位课程学分之和</t>
  </si>
  <si>
    <t>科研成绩A3=某个申报学生的科研业绩分x100/学院当年申报学生的科研业绩最高分</t>
  </si>
  <si>
    <t>胡雅婷</t>
  </si>
  <si>
    <t>任磊</t>
  </si>
  <si>
    <t>吴圆</t>
  </si>
  <si>
    <t>苏媛</t>
  </si>
  <si>
    <t>吕大梅</t>
  </si>
  <si>
    <t>陆章扬</t>
  </si>
  <si>
    <t>秦小康</t>
  </si>
  <si>
    <t>陈军</t>
  </si>
  <si>
    <t>熊玲玲</t>
  </si>
  <si>
    <t>何庆庆</t>
  </si>
  <si>
    <t>汪洋</t>
  </si>
  <si>
    <t>刘凯</t>
  </si>
  <si>
    <t>张林</t>
  </si>
  <si>
    <t>班主任加分</t>
  </si>
  <si>
    <t>课程成绩</t>
  </si>
  <si>
    <t>学术论文</t>
  </si>
  <si>
    <t>学术著作</t>
  </si>
  <si>
    <t>学术奖励</t>
  </si>
  <si>
    <t>技术发明</t>
  </si>
  <si>
    <t>学科竞赛</t>
  </si>
  <si>
    <t>龚浩然</t>
  </si>
  <si>
    <t>杜楠</t>
  </si>
  <si>
    <t>钟震晨</t>
  </si>
  <si>
    <t>马胜灿</t>
  </si>
  <si>
    <t>欧军飞</t>
  </si>
  <si>
    <t>熊磊</t>
  </si>
  <si>
    <t>郑海忠</t>
  </si>
  <si>
    <t>黄有林</t>
  </si>
</sst>
</file>

<file path=xl/styles.xml><?xml version="1.0" encoding="utf-8"?>
<styleSheet xmlns="http://schemas.openxmlformats.org/spreadsheetml/2006/main">
  <numFmts count="6">
    <numFmt numFmtId="176" formatCode="0.0000_ "/>
    <numFmt numFmtId="177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2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11" borderId="7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15" borderId="9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4" borderId="4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10" fillId="9" borderId="6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ont="1" applyFill="1" applyBorder="1"/>
    <xf numFmtId="177" fontId="0" fillId="0" borderId="1" xfId="0" applyNumberFormat="1" applyBorder="1"/>
    <xf numFmtId="0" fontId="0" fillId="0" borderId="1" xfId="0" applyFill="1" applyBorder="1"/>
    <xf numFmtId="177" fontId="0" fillId="0" borderId="0" xfId="0" applyNumberFormat="1"/>
    <xf numFmtId="176" fontId="0" fillId="0" borderId="1" xfId="0" applyNumberFormat="1" applyBorder="1"/>
    <xf numFmtId="0" fontId="0" fillId="0" borderId="0" xfId="0" applyAlignment="1">
      <alignment horizontal="center"/>
    </xf>
    <xf numFmtId="177" fontId="0" fillId="0" borderId="0" xfId="0" applyNumberForma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vertical="center"/>
    </xf>
    <xf numFmtId="177" fontId="0" fillId="0" borderId="1" xfId="0" applyNumberFormat="1" applyBorder="1" applyAlignment="1">
      <alignment horizontal="center"/>
    </xf>
    <xf numFmtId="177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77" fontId="0" fillId="0" borderId="0" xfId="0" applyNumberForma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0"/>
  <sheetViews>
    <sheetView tabSelected="1" workbookViewId="0">
      <selection activeCell="A14" sqref="A14:R14"/>
    </sheetView>
  </sheetViews>
  <sheetFormatPr defaultColWidth="8.75" defaultRowHeight="14.25"/>
  <cols>
    <col min="1" max="1" width="7.25" style="8" customWidth="1"/>
    <col min="2" max="2" width="6.25" style="8" customWidth="1"/>
    <col min="3" max="3" width="6.75" style="8" customWidth="1"/>
    <col min="4" max="4" width="4.5" style="8" customWidth="1"/>
    <col min="5" max="5" width="9.125" style="8" customWidth="1"/>
    <col min="6" max="6" width="8.375" style="8" customWidth="1"/>
    <col min="7" max="7" width="8.125" style="8" customWidth="1"/>
    <col min="8" max="8" width="7.25" style="8" customWidth="1"/>
    <col min="9" max="9" width="8" style="8" customWidth="1"/>
    <col min="10" max="10" width="6.375" style="8" customWidth="1"/>
    <col min="11" max="11" width="5" style="8" customWidth="1"/>
    <col min="12" max="12" width="5.75" style="8" customWidth="1"/>
    <col min="13" max="13" width="5.875" style="8" customWidth="1"/>
    <col min="14" max="14" width="5.5" style="8" customWidth="1"/>
    <col min="15" max="15" width="7.625" style="8" customWidth="1"/>
    <col min="16" max="16" width="8.125" style="8" customWidth="1"/>
    <col min="17" max="17" width="7.125" style="9" customWidth="1"/>
    <col min="18" max="18" width="7.75" style="8" customWidth="1"/>
  </cols>
  <sheetData>
    <row r="1" ht="36" customHeight="1" spans="1:18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ht="25" customHeight="1" spans="1:18">
      <c r="A2" s="2"/>
      <c r="B2" s="2"/>
      <c r="C2" s="2"/>
      <c r="D2" s="11" t="s">
        <v>1</v>
      </c>
      <c r="E2" s="11"/>
      <c r="F2" s="11"/>
      <c r="G2" s="11"/>
      <c r="H2" s="11"/>
      <c r="I2" s="11"/>
      <c r="J2" s="11" t="s">
        <v>2</v>
      </c>
      <c r="K2" s="11" t="s">
        <v>3</v>
      </c>
      <c r="L2" s="11"/>
      <c r="M2" s="11"/>
      <c r="N2" s="11"/>
      <c r="O2" s="11"/>
      <c r="P2" s="11"/>
      <c r="Q2" s="20"/>
      <c r="R2" s="2"/>
    </row>
    <row r="3" ht="24.95" customHeight="1" spans="1:18">
      <c r="A3" s="2" t="s">
        <v>4</v>
      </c>
      <c r="B3" s="2" t="s">
        <v>5</v>
      </c>
      <c r="C3" s="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8" t="s">
        <v>12</v>
      </c>
      <c r="J3" s="19"/>
      <c r="K3" s="12" t="s">
        <v>13</v>
      </c>
      <c r="L3" s="12" t="s">
        <v>14</v>
      </c>
      <c r="M3" s="12" t="s">
        <v>15</v>
      </c>
      <c r="N3" s="12" t="s">
        <v>16</v>
      </c>
      <c r="O3" s="12" t="s">
        <v>17</v>
      </c>
      <c r="P3" s="18" t="s">
        <v>18</v>
      </c>
      <c r="Q3" s="21" t="s">
        <v>19</v>
      </c>
      <c r="R3" s="22" t="s">
        <v>20</v>
      </c>
    </row>
    <row r="4" ht="24.95" customHeight="1" spans="1:18">
      <c r="A4" s="2">
        <v>180102</v>
      </c>
      <c r="B4" s="13" t="s">
        <v>21</v>
      </c>
      <c r="C4" s="13" t="s">
        <v>22</v>
      </c>
      <c r="D4" s="2">
        <v>80</v>
      </c>
      <c r="E4" s="2">
        <v>1.5</v>
      </c>
      <c r="F4" s="2"/>
      <c r="G4" s="2">
        <v>5</v>
      </c>
      <c r="H4" s="2">
        <v>5</v>
      </c>
      <c r="I4" s="20">
        <f>SUM(D4:H4)</f>
        <v>91.5</v>
      </c>
      <c r="J4" s="20">
        <v>85.72</v>
      </c>
      <c r="K4" s="2">
        <v>20</v>
      </c>
      <c r="L4" s="2">
        <v>1000</v>
      </c>
      <c r="M4" s="13">
        <v>58</v>
      </c>
      <c r="N4" s="2"/>
      <c r="O4" s="2">
        <f>SUM(K4:N4)</f>
        <v>1078</v>
      </c>
      <c r="P4" s="21">
        <f>O4/10.78</f>
        <v>100</v>
      </c>
      <c r="Q4" s="20">
        <f>I4*0.1+J4*0.3+P4*0.6</f>
        <v>94.866</v>
      </c>
      <c r="R4" s="13" t="s">
        <v>23</v>
      </c>
    </row>
    <row r="5" ht="24.95" customHeight="1" spans="1:18">
      <c r="A5" s="2">
        <v>180102</v>
      </c>
      <c r="B5" s="13" t="s">
        <v>24</v>
      </c>
      <c r="C5" s="13" t="s">
        <v>25</v>
      </c>
      <c r="D5" s="14">
        <v>80</v>
      </c>
      <c r="E5" s="15"/>
      <c r="F5" s="2"/>
      <c r="G5" s="2">
        <v>5</v>
      </c>
      <c r="H5" s="2">
        <v>5</v>
      </c>
      <c r="I5" s="20">
        <f>SUM(D5:H5)</f>
        <v>90</v>
      </c>
      <c r="J5" s="20">
        <v>88.06</v>
      </c>
      <c r="K5" s="2"/>
      <c r="L5" s="2">
        <v>400</v>
      </c>
      <c r="M5" s="2"/>
      <c r="N5" s="2">
        <v>16.7</v>
      </c>
      <c r="O5" s="2">
        <f>SUM(K5:N5)</f>
        <v>416.7</v>
      </c>
      <c r="P5" s="21">
        <f>O5/10.78</f>
        <v>38.6549165120594</v>
      </c>
      <c r="Q5" s="20">
        <f>I5*0.1+J5*0.3+P5*0.6</f>
        <v>58.6109499072356</v>
      </c>
      <c r="R5" s="13" t="s">
        <v>23</v>
      </c>
    </row>
    <row r="6" ht="24.95" customHeight="1" spans="1:18">
      <c r="A6" s="2">
        <v>180101</v>
      </c>
      <c r="B6" s="13" t="s">
        <v>26</v>
      </c>
      <c r="C6" s="13" t="s">
        <v>27</v>
      </c>
      <c r="D6" s="2">
        <v>80</v>
      </c>
      <c r="E6" s="2"/>
      <c r="F6" s="2">
        <v>2</v>
      </c>
      <c r="G6" s="2"/>
      <c r="H6" s="2">
        <v>5</v>
      </c>
      <c r="I6" s="20">
        <f>SUM(D6:H6)</f>
        <v>87</v>
      </c>
      <c r="J6" s="20">
        <v>88.28</v>
      </c>
      <c r="K6" s="2"/>
      <c r="L6" s="2">
        <v>400</v>
      </c>
      <c r="M6" s="2">
        <v>9</v>
      </c>
      <c r="N6" s="2">
        <v>5</v>
      </c>
      <c r="O6" s="2">
        <f>SUM(K6:N6)</f>
        <v>414</v>
      </c>
      <c r="P6" s="21">
        <f>O6/10.78</f>
        <v>38.404452690167</v>
      </c>
      <c r="Q6" s="20">
        <f>I6*0.1+J6*0.3+P6*0.6</f>
        <v>58.2266716141002</v>
      </c>
      <c r="R6" s="13" t="s">
        <v>23</v>
      </c>
    </row>
    <row r="7" ht="24.95" customHeight="1" spans="1:18">
      <c r="A7" s="2">
        <v>180101</v>
      </c>
      <c r="B7" s="13" t="s">
        <v>28</v>
      </c>
      <c r="C7" s="13" t="s">
        <v>29</v>
      </c>
      <c r="D7" s="14">
        <v>80</v>
      </c>
      <c r="E7" s="2"/>
      <c r="F7" s="2"/>
      <c r="G7" s="2">
        <v>5</v>
      </c>
      <c r="H7" s="2">
        <v>5</v>
      </c>
      <c r="I7" s="20">
        <f>SUM(D7:H7)</f>
        <v>90</v>
      </c>
      <c r="J7" s="20">
        <v>82.65</v>
      </c>
      <c r="K7" s="2"/>
      <c r="L7" s="2">
        <v>240</v>
      </c>
      <c r="M7" s="2">
        <v>14.4</v>
      </c>
      <c r="N7" s="2">
        <v>16.7</v>
      </c>
      <c r="O7" s="2">
        <f>SUM(K7:N7)</f>
        <v>271.1</v>
      </c>
      <c r="P7" s="21">
        <f>O7/10.78</f>
        <v>25.1484230055659</v>
      </c>
      <c r="Q7" s="20">
        <f>I7*0.1+J7*0.3+P7*0.6</f>
        <v>48.8840538033395</v>
      </c>
      <c r="R7" s="13" t="s">
        <v>23</v>
      </c>
    </row>
    <row r="8" ht="24.95" customHeight="1" spans="1:18">
      <c r="A8" s="2">
        <v>180102</v>
      </c>
      <c r="B8" s="13" t="s">
        <v>30</v>
      </c>
      <c r="C8" s="13" t="s">
        <v>25</v>
      </c>
      <c r="D8" s="14">
        <v>80</v>
      </c>
      <c r="E8" s="2"/>
      <c r="F8" s="2">
        <v>12</v>
      </c>
      <c r="G8" s="2"/>
      <c r="H8" s="2">
        <v>5</v>
      </c>
      <c r="I8" s="20">
        <f>SUM(D8:H8)</f>
        <v>97</v>
      </c>
      <c r="J8" s="20">
        <v>88.5</v>
      </c>
      <c r="K8" s="2"/>
      <c r="L8" s="2">
        <v>120</v>
      </c>
      <c r="M8" s="13">
        <v>10</v>
      </c>
      <c r="N8" s="2">
        <v>60</v>
      </c>
      <c r="O8" s="2">
        <f>SUM(K8:N8)</f>
        <v>190</v>
      </c>
      <c r="P8" s="21">
        <f>O8/10.78</f>
        <v>17.6252319109462</v>
      </c>
      <c r="Q8" s="20">
        <f>I8*0.1+J8*0.3+P8*0.6</f>
        <v>46.8251391465677</v>
      </c>
      <c r="R8" s="13" t="s">
        <v>23</v>
      </c>
    </row>
    <row r="9" ht="24.95" customHeight="1" spans="1:18">
      <c r="A9" s="2">
        <v>180102</v>
      </c>
      <c r="B9" s="13" t="s">
        <v>31</v>
      </c>
      <c r="C9" s="13" t="s">
        <v>32</v>
      </c>
      <c r="D9" s="2">
        <v>80</v>
      </c>
      <c r="E9" s="2"/>
      <c r="F9" s="2"/>
      <c r="G9" s="2"/>
      <c r="H9" s="2">
        <v>5</v>
      </c>
      <c r="I9" s="20">
        <f>SUM(D9:H9)</f>
        <v>85</v>
      </c>
      <c r="J9" s="20">
        <v>83.5</v>
      </c>
      <c r="K9" s="2"/>
      <c r="L9" s="2">
        <v>120</v>
      </c>
      <c r="M9" s="2">
        <v>15</v>
      </c>
      <c r="N9" s="2"/>
      <c r="O9" s="2">
        <f>SUM(K9:N9)</f>
        <v>135</v>
      </c>
      <c r="P9" s="21">
        <f>O9/10.78</f>
        <v>12.5231910946197</v>
      </c>
      <c r="Q9" s="20">
        <f>I9*0.1+J9*0.3+P9*0.6</f>
        <v>41.0639146567718</v>
      </c>
      <c r="R9" s="2"/>
    </row>
    <row r="10" ht="24.95" customHeight="1" spans="1:18">
      <c r="A10" s="2"/>
      <c r="B10" s="2"/>
      <c r="C10" s="2"/>
      <c r="D10" s="2"/>
      <c r="E10" s="2"/>
      <c r="F10" s="2"/>
      <c r="G10" s="2"/>
      <c r="H10" s="2"/>
      <c r="I10" s="22"/>
      <c r="J10" s="21"/>
      <c r="K10" s="2"/>
      <c r="L10" s="2"/>
      <c r="M10" s="2"/>
      <c r="N10" s="2"/>
      <c r="O10" s="2"/>
      <c r="P10" s="21"/>
      <c r="Q10" s="20"/>
      <c r="R10" s="2"/>
    </row>
    <row r="11" ht="27.95" customHeight="1" spans="1:18">
      <c r="A11" s="16" t="s">
        <v>33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</row>
    <row r="12" ht="27" customHeight="1" spans="1:18">
      <c r="A12" s="16" t="s">
        <v>34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</row>
    <row r="13" ht="27.95" customHeight="1" spans="1:18">
      <c r="A13" s="16" t="s">
        <v>35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ht="35.1" customHeight="1" spans="1:18">
      <c r="A14" s="16" t="s">
        <v>36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</row>
    <row r="15" spans="1:18">
      <c r="A15" s="15"/>
      <c r="B15" s="15"/>
      <c r="C15" s="17"/>
      <c r="D15" s="17"/>
      <c r="E15" s="17"/>
      <c r="F15" s="17"/>
      <c r="G15" s="17"/>
      <c r="H15" s="15"/>
      <c r="I15" s="15"/>
      <c r="J15" s="15"/>
      <c r="K15" s="15"/>
      <c r="L15" s="15"/>
      <c r="M15" s="15"/>
      <c r="N15" s="15"/>
      <c r="O15" s="15"/>
      <c r="P15" s="15"/>
      <c r="Q15" s="23"/>
      <c r="R15" s="15"/>
    </row>
    <row r="16" spans="1:18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23"/>
      <c r="R16" s="15"/>
    </row>
    <row r="17" spans="1:4">
      <c r="A17" s="15"/>
      <c r="B17" s="15"/>
      <c r="C17" s="15"/>
      <c r="D17" s="15"/>
    </row>
    <row r="18" spans="1:12">
      <c r="A18" s="15"/>
      <c r="B18" s="15"/>
      <c r="C18" s="15"/>
      <c r="D18" s="15"/>
      <c r="K18" s="15"/>
      <c r="L18" s="23"/>
    </row>
    <row r="19" spans="1:12">
      <c r="A19" s="15"/>
      <c r="B19" s="15"/>
      <c r="C19" s="15"/>
      <c r="D19" s="15"/>
      <c r="K19" s="15"/>
      <c r="L19" s="23"/>
    </row>
    <row r="20" spans="1:12">
      <c r="A20" s="15"/>
      <c r="B20" s="15"/>
      <c r="C20" s="15"/>
      <c r="D20" s="15"/>
      <c r="K20" s="15"/>
      <c r="L20" s="23"/>
    </row>
    <row r="21" spans="1:12">
      <c r="A21" s="15"/>
      <c r="B21" s="15"/>
      <c r="C21" s="15"/>
      <c r="D21" s="15"/>
      <c r="K21" s="15"/>
      <c r="L21" s="23"/>
    </row>
    <row r="22" spans="1:12">
      <c r="A22" s="15"/>
      <c r="B22" s="15"/>
      <c r="C22" s="15"/>
      <c r="D22" s="15"/>
      <c r="K22" s="15"/>
      <c r="L22" s="23"/>
    </row>
    <row r="23" spans="1:12">
      <c r="A23" s="15"/>
      <c r="B23" s="15"/>
      <c r="C23" s="15"/>
      <c r="D23" s="15"/>
      <c r="K23" s="15"/>
      <c r="L23" s="23"/>
    </row>
    <row r="24" spans="1:12">
      <c r="A24" s="15"/>
      <c r="B24" s="15"/>
      <c r="C24" s="15"/>
      <c r="D24" s="15"/>
      <c r="K24" s="15"/>
      <c r="L24" s="23"/>
    </row>
    <row r="25" spans="1:12">
      <c r="A25" s="15"/>
      <c r="B25" s="15"/>
      <c r="C25" s="15"/>
      <c r="D25" s="15"/>
      <c r="K25" s="15"/>
      <c r="L25" s="23"/>
    </row>
    <row r="26" spans="1:12">
      <c r="A26" s="15"/>
      <c r="B26" s="15"/>
      <c r="C26" s="15"/>
      <c r="D26" s="15"/>
      <c r="K26" s="15"/>
      <c r="L26" s="23"/>
    </row>
    <row r="27" spans="1:12">
      <c r="A27" s="15"/>
      <c r="B27" s="15"/>
      <c r="C27" s="15"/>
      <c r="D27" s="15"/>
      <c r="K27" s="15"/>
      <c r="L27" s="23"/>
    </row>
    <row r="28" spans="1:12">
      <c r="A28" s="15"/>
      <c r="B28" s="15"/>
      <c r="C28" s="15"/>
      <c r="D28" s="15"/>
      <c r="K28" s="15"/>
      <c r="L28" s="23"/>
    </row>
    <row r="29" spans="1:12">
      <c r="A29" s="15"/>
      <c r="B29" s="15"/>
      <c r="C29" s="15"/>
      <c r="D29" s="15"/>
      <c r="K29" s="15"/>
      <c r="L29" s="23"/>
    </row>
    <row r="30" spans="1:12">
      <c r="A30" s="15"/>
      <c r="B30" s="15"/>
      <c r="C30" s="15"/>
      <c r="D30" s="15"/>
      <c r="K30" s="15"/>
      <c r="L30" s="23"/>
    </row>
  </sheetData>
  <autoFilter ref="A3:Q14">
    <extLst/>
  </autoFilter>
  <sortState ref="A3:R9">
    <sortCondition ref="Q4" descending="1"/>
  </sortState>
  <mergeCells count="8">
    <mergeCell ref="A1:R1"/>
    <mergeCell ref="D2:I2"/>
    <mergeCell ref="K2:P2"/>
    <mergeCell ref="A11:R11"/>
    <mergeCell ref="A12:R12"/>
    <mergeCell ref="A13:R13"/>
    <mergeCell ref="A14:R14"/>
    <mergeCell ref="B16:L16"/>
  </mergeCells>
  <pageMargins left="0.51" right="0.31" top="0.98" bottom="0.98" header="0.51" footer="0.51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N60"/>
  <sheetViews>
    <sheetView topLeftCell="A25" workbookViewId="0">
      <selection activeCell="A48" sqref="A48:B60"/>
    </sheetView>
  </sheetViews>
  <sheetFormatPr defaultColWidth="8.75" defaultRowHeight="14.25"/>
  <sheetData>
    <row r="2" spans="1:14">
      <c r="A2" s="1" t="s">
        <v>37</v>
      </c>
      <c r="B2" s="1">
        <v>89</v>
      </c>
      <c r="C2" s="1">
        <v>96</v>
      </c>
      <c r="D2" s="1">
        <v>75</v>
      </c>
      <c r="E2" s="1">
        <v>90</v>
      </c>
      <c r="F2" s="1">
        <v>90</v>
      </c>
      <c r="G2" s="1">
        <v>90</v>
      </c>
      <c r="H2" s="1">
        <v>90</v>
      </c>
      <c r="I2" s="1">
        <v>86</v>
      </c>
      <c r="J2" s="1">
        <v>92</v>
      </c>
      <c r="K2" s="1">
        <v>91</v>
      </c>
      <c r="L2" s="1">
        <v>80</v>
      </c>
      <c r="M2" s="1"/>
      <c r="N2" s="1">
        <f>M4/M3</f>
        <v>87.9565217391304</v>
      </c>
    </row>
    <row r="3" spans="1:14">
      <c r="A3" s="1"/>
      <c r="B3" s="1">
        <v>2</v>
      </c>
      <c r="C3" s="1">
        <v>2.5</v>
      </c>
      <c r="D3" s="1">
        <v>3</v>
      </c>
      <c r="E3" s="1">
        <v>1</v>
      </c>
      <c r="F3" s="1">
        <v>1</v>
      </c>
      <c r="G3" s="1">
        <v>2</v>
      </c>
      <c r="H3" s="1">
        <v>3</v>
      </c>
      <c r="I3" s="1">
        <v>3</v>
      </c>
      <c r="J3" s="1">
        <v>2.5</v>
      </c>
      <c r="K3" s="1">
        <v>2</v>
      </c>
      <c r="L3" s="1">
        <v>1</v>
      </c>
      <c r="M3" s="1">
        <f>SUM(B3:L3)</f>
        <v>23</v>
      </c>
      <c r="N3" s="1"/>
    </row>
    <row r="4" spans="1:14">
      <c r="A4" s="1"/>
      <c r="B4" s="1">
        <f>B2*B3</f>
        <v>178</v>
      </c>
      <c r="C4" s="1">
        <f>C2*C3</f>
        <v>240</v>
      </c>
      <c r="D4" s="1">
        <f t="shared" ref="D4:L4" si="0">D2*D3</f>
        <v>225</v>
      </c>
      <c r="E4" s="1">
        <f t="shared" si="0"/>
        <v>90</v>
      </c>
      <c r="F4" s="1">
        <f t="shared" si="0"/>
        <v>90</v>
      </c>
      <c r="G4" s="1">
        <f t="shared" si="0"/>
        <v>180</v>
      </c>
      <c r="H4" s="1">
        <f t="shared" si="0"/>
        <v>270</v>
      </c>
      <c r="I4" s="1">
        <f t="shared" si="0"/>
        <v>258</v>
      </c>
      <c r="J4" s="1">
        <f t="shared" si="0"/>
        <v>230</v>
      </c>
      <c r="K4" s="1">
        <f t="shared" si="0"/>
        <v>182</v>
      </c>
      <c r="L4" s="1">
        <f t="shared" si="0"/>
        <v>80</v>
      </c>
      <c r="M4" s="1">
        <f>SUM(B4:L4)</f>
        <v>2023</v>
      </c>
      <c r="N4" s="1"/>
    </row>
    <row r="5" spans="1:14">
      <c r="A5" s="1" t="s">
        <v>38</v>
      </c>
      <c r="B5" s="1">
        <v>80</v>
      </c>
      <c r="C5" s="1">
        <v>91</v>
      </c>
      <c r="D5" s="1">
        <v>77</v>
      </c>
      <c r="E5" s="1">
        <v>86</v>
      </c>
      <c r="F5" s="1">
        <v>89</v>
      </c>
      <c r="G5" s="1">
        <v>89</v>
      </c>
      <c r="H5" s="1">
        <v>87</v>
      </c>
      <c r="I5" s="1">
        <v>91</v>
      </c>
      <c r="J5" s="1">
        <v>90</v>
      </c>
      <c r="K5" s="1">
        <v>85</v>
      </c>
      <c r="L5" s="1"/>
      <c r="M5" s="1"/>
      <c r="N5" s="1">
        <f>M7/M6</f>
        <v>86.3953488372093</v>
      </c>
    </row>
    <row r="6" spans="1:14">
      <c r="A6" s="1"/>
      <c r="B6" s="1">
        <v>2</v>
      </c>
      <c r="C6" s="1">
        <v>2</v>
      </c>
      <c r="D6" s="1">
        <v>3</v>
      </c>
      <c r="E6" s="1">
        <v>1</v>
      </c>
      <c r="F6" s="1">
        <v>2</v>
      </c>
      <c r="G6" s="1">
        <v>3</v>
      </c>
      <c r="H6" s="1">
        <v>3</v>
      </c>
      <c r="I6" s="1">
        <v>2.5</v>
      </c>
      <c r="J6" s="1">
        <v>2</v>
      </c>
      <c r="K6" s="1">
        <v>1</v>
      </c>
      <c r="L6" s="1"/>
      <c r="M6" s="1">
        <f>SUM(B6:K6)</f>
        <v>21.5</v>
      </c>
      <c r="N6" s="1"/>
    </row>
    <row r="7" spans="1:14">
      <c r="A7" s="1"/>
      <c r="B7" s="1">
        <f>B5*B6</f>
        <v>160</v>
      </c>
      <c r="C7" s="1">
        <f t="shared" ref="C7:K7" si="1">C5*C6</f>
        <v>182</v>
      </c>
      <c r="D7" s="1">
        <f t="shared" si="1"/>
        <v>231</v>
      </c>
      <c r="E7" s="1">
        <f t="shared" si="1"/>
        <v>86</v>
      </c>
      <c r="F7" s="1">
        <f t="shared" si="1"/>
        <v>178</v>
      </c>
      <c r="G7" s="1">
        <f t="shared" si="1"/>
        <v>267</v>
      </c>
      <c r="H7" s="1">
        <f t="shared" si="1"/>
        <v>261</v>
      </c>
      <c r="I7" s="1">
        <f t="shared" si="1"/>
        <v>227.5</v>
      </c>
      <c r="J7" s="1">
        <f t="shared" si="1"/>
        <v>180</v>
      </c>
      <c r="K7" s="1">
        <f t="shared" si="1"/>
        <v>85</v>
      </c>
      <c r="L7" s="1"/>
      <c r="M7" s="1">
        <f>SUM(B7:L7)</f>
        <v>1857.5</v>
      </c>
      <c r="N7" s="1"/>
    </row>
    <row r="8" spans="1:14">
      <c r="A8" s="1" t="s">
        <v>39</v>
      </c>
      <c r="B8" s="1">
        <v>95</v>
      </c>
      <c r="C8" s="1">
        <v>81</v>
      </c>
      <c r="D8" s="1">
        <v>90</v>
      </c>
      <c r="E8" s="1">
        <v>90</v>
      </c>
      <c r="F8" s="1">
        <v>88</v>
      </c>
      <c r="G8" s="1">
        <v>85</v>
      </c>
      <c r="H8" s="1">
        <v>86</v>
      </c>
      <c r="I8" s="1">
        <v>90</v>
      </c>
      <c r="J8" s="1">
        <v>88</v>
      </c>
      <c r="K8" s="1">
        <v>95</v>
      </c>
      <c r="L8" s="1"/>
      <c r="M8" s="1"/>
      <c r="N8" s="1">
        <f>M10/M9</f>
        <v>88.2444444444444</v>
      </c>
    </row>
    <row r="9" spans="1:14">
      <c r="A9" s="1"/>
      <c r="B9" s="1">
        <v>2.5</v>
      </c>
      <c r="C9" s="1">
        <v>3</v>
      </c>
      <c r="D9" s="1">
        <v>3</v>
      </c>
      <c r="E9" s="1">
        <v>1</v>
      </c>
      <c r="F9" s="1">
        <v>2</v>
      </c>
      <c r="G9" s="1">
        <v>2</v>
      </c>
      <c r="H9" s="1">
        <v>3</v>
      </c>
      <c r="I9" s="1">
        <v>3</v>
      </c>
      <c r="J9" s="1">
        <v>2</v>
      </c>
      <c r="K9" s="1">
        <v>1</v>
      </c>
      <c r="L9" s="1"/>
      <c r="M9" s="1">
        <f>SUM(B9:L9)</f>
        <v>22.5</v>
      </c>
      <c r="N9" s="1"/>
    </row>
    <row r="10" spans="1:13">
      <c r="A10" s="1"/>
      <c r="B10" s="1">
        <f>B8*B9</f>
        <v>237.5</v>
      </c>
      <c r="C10" s="1">
        <f t="shared" ref="C10:K10" si="2">C8*C9</f>
        <v>243</v>
      </c>
      <c r="D10" s="1">
        <f t="shared" si="2"/>
        <v>270</v>
      </c>
      <c r="E10" s="1">
        <f t="shared" si="2"/>
        <v>90</v>
      </c>
      <c r="F10" s="1">
        <f t="shared" si="2"/>
        <v>176</v>
      </c>
      <c r="G10" s="1">
        <f t="shared" si="2"/>
        <v>170</v>
      </c>
      <c r="H10" s="1">
        <f t="shared" si="2"/>
        <v>258</v>
      </c>
      <c r="I10" s="1">
        <f t="shared" si="2"/>
        <v>270</v>
      </c>
      <c r="J10" s="1">
        <f t="shared" si="2"/>
        <v>176</v>
      </c>
      <c r="K10" s="1">
        <f t="shared" si="2"/>
        <v>95</v>
      </c>
      <c r="L10" s="1"/>
      <c r="M10" s="1">
        <f>SUM(B10:L10)</f>
        <v>1985.5</v>
      </c>
    </row>
    <row r="11" spans="1:14">
      <c r="A11" s="1" t="s">
        <v>40</v>
      </c>
      <c r="B11" s="1">
        <v>95</v>
      </c>
      <c r="C11" s="1">
        <v>90</v>
      </c>
      <c r="D11" s="1">
        <v>86</v>
      </c>
      <c r="E11" s="1">
        <v>90</v>
      </c>
      <c r="F11" s="1">
        <v>89</v>
      </c>
      <c r="G11" s="1">
        <v>87</v>
      </c>
      <c r="H11" s="1">
        <v>89</v>
      </c>
      <c r="I11" s="1">
        <v>90</v>
      </c>
      <c r="J11" s="1">
        <v>91</v>
      </c>
      <c r="K11" s="1">
        <v>85</v>
      </c>
      <c r="L11" s="1"/>
      <c r="M11" s="1"/>
      <c r="N11" s="1">
        <f>M13/M12</f>
        <v>89.4</v>
      </c>
    </row>
    <row r="12" spans="1:14">
      <c r="A12" s="1"/>
      <c r="B12" s="1">
        <v>2.5</v>
      </c>
      <c r="C12" s="1">
        <v>3</v>
      </c>
      <c r="D12" s="1">
        <v>3</v>
      </c>
      <c r="E12" s="1">
        <v>1</v>
      </c>
      <c r="F12" s="1">
        <v>2</v>
      </c>
      <c r="G12" s="1">
        <v>2</v>
      </c>
      <c r="H12" s="1">
        <v>3</v>
      </c>
      <c r="I12" s="1">
        <v>3</v>
      </c>
      <c r="J12" s="1">
        <v>2</v>
      </c>
      <c r="K12" s="1">
        <v>1</v>
      </c>
      <c r="L12" s="1"/>
      <c r="M12" s="1">
        <f>SUM(B12:K12)</f>
        <v>22.5</v>
      </c>
      <c r="N12" s="1"/>
    </row>
    <row r="13" spans="1:14">
      <c r="A13" s="1"/>
      <c r="B13" s="1">
        <f>B11*B12</f>
        <v>237.5</v>
      </c>
      <c r="C13" s="1">
        <f t="shared" ref="C13:K13" si="3">C11*C12</f>
        <v>270</v>
      </c>
      <c r="D13" s="1">
        <f t="shared" si="3"/>
        <v>258</v>
      </c>
      <c r="E13" s="1">
        <f t="shared" si="3"/>
        <v>90</v>
      </c>
      <c r="F13" s="1">
        <f t="shared" si="3"/>
        <v>178</v>
      </c>
      <c r="G13" s="1">
        <f t="shared" si="3"/>
        <v>174</v>
      </c>
      <c r="H13" s="1">
        <f t="shared" si="3"/>
        <v>267</v>
      </c>
      <c r="I13" s="1">
        <f t="shared" si="3"/>
        <v>270</v>
      </c>
      <c r="J13" s="1">
        <f t="shared" si="3"/>
        <v>182</v>
      </c>
      <c r="K13" s="1">
        <f t="shared" si="3"/>
        <v>85</v>
      </c>
      <c r="L13" s="1"/>
      <c r="M13" s="1">
        <f>SUM(B13:K13)</f>
        <v>2011.5</v>
      </c>
      <c r="N13" s="1"/>
    </row>
    <row r="14" spans="1:14">
      <c r="A14" s="1" t="s">
        <v>41</v>
      </c>
      <c r="B14" s="1">
        <v>88</v>
      </c>
      <c r="C14" s="1">
        <v>85</v>
      </c>
      <c r="D14" s="1">
        <v>85</v>
      </c>
      <c r="E14" s="1">
        <v>90</v>
      </c>
      <c r="F14" s="1">
        <v>83</v>
      </c>
      <c r="G14" s="1">
        <v>96</v>
      </c>
      <c r="H14" s="1">
        <v>91</v>
      </c>
      <c r="I14" s="1">
        <v>85</v>
      </c>
      <c r="J14" s="1"/>
      <c r="K14" s="1"/>
      <c r="L14" s="1"/>
      <c r="M14" s="1"/>
      <c r="N14" s="1">
        <f>M16/M15</f>
        <v>88.2222222222222</v>
      </c>
    </row>
    <row r="15" spans="1:14">
      <c r="A15" s="1"/>
      <c r="B15" s="1">
        <v>3</v>
      </c>
      <c r="C15" s="1">
        <v>1</v>
      </c>
      <c r="D15" s="1">
        <v>3</v>
      </c>
      <c r="E15" s="1">
        <v>2</v>
      </c>
      <c r="F15" s="1">
        <v>3</v>
      </c>
      <c r="G15" s="1">
        <v>3</v>
      </c>
      <c r="H15" s="1">
        <v>2</v>
      </c>
      <c r="I15" s="1">
        <v>1</v>
      </c>
      <c r="J15" s="1"/>
      <c r="K15" s="1"/>
      <c r="L15" s="1"/>
      <c r="M15" s="1">
        <f>SUM(B15:I15)</f>
        <v>18</v>
      </c>
      <c r="N15" s="1"/>
    </row>
    <row r="16" spans="1:14">
      <c r="A16" s="1"/>
      <c r="B16" s="1">
        <f>B14*B15</f>
        <v>264</v>
      </c>
      <c r="C16" s="1">
        <f t="shared" ref="C16:I16" si="4">C14*C15</f>
        <v>85</v>
      </c>
      <c r="D16" s="1">
        <f t="shared" si="4"/>
        <v>255</v>
      </c>
      <c r="E16" s="1">
        <f t="shared" si="4"/>
        <v>180</v>
      </c>
      <c r="F16" s="1">
        <f t="shared" si="4"/>
        <v>249</v>
      </c>
      <c r="G16" s="1">
        <f t="shared" si="4"/>
        <v>288</v>
      </c>
      <c r="H16" s="1">
        <f t="shared" si="4"/>
        <v>182</v>
      </c>
      <c r="I16" s="1">
        <f t="shared" si="4"/>
        <v>85</v>
      </c>
      <c r="J16" s="1"/>
      <c r="K16" s="1"/>
      <c r="L16" s="1"/>
      <c r="M16" s="1">
        <f>SUM(B16:I16)</f>
        <v>1588</v>
      </c>
      <c r="N16" s="1"/>
    </row>
    <row r="17" spans="1:14">
      <c r="A17" s="1" t="s">
        <v>42</v>
      </c>
      <c r="B17" s="1">
        <v>90</v>
      </c>
      <c r="C17" s="1">
        <v>91</v>
      </c>
      <c r="D17" s="1">
        <v>85</v>
      </c>
      <c r="E17" s="1">
        <v>89</v>
      </c>
      <c r="F17" s="1">
        <v>89</v>
      </c>
      <c r="G17" s="1">
        <v>91</v>
      </c>
      <c r="H17" s="1">
        <v>89</v>
      </c>
      <c r="I17" s="1">
        <v>95</v>
      </c>
      <c r="J17" s="1"/>
      <c r="K17" s="1"/>
      <c r="L17" s="1"/>
      <c r="M17" s="1"/>
      <c r="N17" s="1">
        <f>M19/M18</f>
        <v>89.2352941176471</v>
      </c>
    </row>
    <row r="18" spans="1:14">
      <c r="A18" s="1"/>
      <c r="B18" s="1">
        <v>2</v>
      </c>
      <c r="C18" s="1">
        <v>1</v>
      </c>
      <c r="D18" s="1">
        <v>3</v>
      </c>
      <c r="E18" s="1">
        <v>2</v>
      </c>
      <c r="F18" s="1">
        <v>3</v>
      </c>
      <c r="G18" s="1">
        <v>3</v>
      </c>
      <c r="H18" s="1">
        <v>2</v>
      </c>
      <c r="I18" s="1">
        <v>1</v>
      </c>
      <c r="J18" s="1"/>
      <c r="K18" s="1"/>
      <c r="L18" s="1"/>
      <c r="M18" s="1">
        <f>SUM(B18:I18)</f>
        <v>17</v>
      </c>
      <c r="N18" s="1"/>
    </row>
    <row r="19" spans="1:13">
      <c r="A19" s="1"/>
      <c r="B19" s="1">
        <f>B17*B18</f>
        <v>180</v>
      </c>
      <c r="C19" s="1">
        <f t="shared" ref="C19:I19" si="5">C17*C18</f>
        <v>91</v>
      </c>
      <c r="D19" s="1">
        <f t="shared" si="5"/>
        <v>255</v>
      </c>
      <c r="E19" s="1">
        <f t="shared" si="5"/>
        <v>178</v>
      </c>
      <c r="F19" s="1">
        <f t="shared" si="5"/>
        <v>267</v>
      </c>
      <c r="G19" s="1">
        <f t="shared" si="5"/>
        <v>273</v>
      </c>
      <c r="H19" s="1">
        <f t="shared" si="5"/>
        <v>178</v>
      </c>
      <c r="I19" s="1">
        <f t="shared" si="5"/>
        <v>95</v>
      </c>
      <c r="J19" s="1"/>
      <c r="K19" s="1"/>
      <c r="L19" s="1"/>
      <c r="M19" s="1">
        <f>SUM(B19:I19)</f>
        <v>1517</v>
      </c>
    </row>
    <row r="20" spans="1:14">
      <c r="A20" s="1" t="s">
        <v>43</v>
      </c>
      <c r="B20" s="1">
        <v>70</v>
      </c>
      <c r="C20" s="1">
        <v>89</v>
      </c>
      <c r="D20" s="1">
        <v>79</v>
      </c>
      <c r="E20" s="1">
        <v>84</v>
      </c>
      <c r="F20" s="1">
        <v>85</v>
      </c>
      <c r="G20" s="1">
        <v>97</v>
      </c>
      <c r="H20" s="1">
        <v>89</v>
      </c>
      <c r="I20" s="1">
        <v>90</v>
      </c>
      <c r="J20" s="1"/>
      <c r="K20" s="1"/>
      <c r="L20" s="1"/>
      <c r="M20" s="1"/>
      <c r="N20" s="1">
        <f>M22/M21</f>
        <v>85.3428571428571</v>
      </c>
    </row>
    <row r="21" spans="1:14">
      <c r="A21" s="1"/>
      <c r="B21" s="1">
        <v>3</v>
      </c>
      <c r="C21" s="1">
        <v>2.5</v>
      </c>
      <c r="D21" s="1">
        <v>1</v>
      </c>
      <c r="E21" s="1">
        <v>2</v>
      </c>
      <c r="F21" s="1">
        <v>3</v>
      </c>
      <c r="G21" s="1">
        <v>3</v>
      </c>
      <c r="H21" s="1">
        <v>2</v>
      </c>
      <c r="I21" s="1">
        <v>1</v>
      </c>
      <c r="J21" s="1"/>
      <c r="K21" s="1"/>
      <c r="L21" s="1"/>
      <c r="M21" s="1">
        <f t="shared" ref="M21:M26" si="6">SUM(B21:I21)</f>
        <v>17.5</v>
      </c>
      <c r="N21" s="1"/>
    </row>
    <row r="22" spans="1:14">
      <c r="A22" s="1"/>
      <c r="B22" s="1">
        <f>B20*B21</f>
        <v>210</v>
      </c>
      <c r="C22" s="1">
        <f t="shared" ref="C22:I22" si="7">C20*C21</f>
        <v>222.5</v>
      </c>
      <c r="D22" s="1">
        <f t="shared" si="7"/>
        <v>79</v>
      </c>
      <c r="E22" s="1">
        <f t="shared" si="7"/>
        <v>168</v>
      </c>
      <c r="F22" s="1">
        <f t="shared" si="7"/>
        <v>255</v>
      </c>
      <c r="G22" s="1">
        <f t="shared" si="7"/>
        <v>291</v>
      </c>
      <c r="H22" s="1">
        <f t="shared" si="7"/>
        <v>178</v>
      </c>
      <c r="I22" s="1">
        <f t="shared" si="7"/>
        <v>90</v>
      </c>
      <c r="J22" s="1"/>
      <c r="K22" s="1"/>
      <c r="L22" s="1"/>
      <c r="M22" s="1">
        <f t="shared" si="6"/>
        <v>1493.5</v>
      </c>
      <c r="N22" s="1"/>
    </row>
    <row r="23" spans="1:1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>
      <c r="A24" s="1" t="s">
        <v>44</v>
      </c>
      <c r="B24" s="1">
        <v>92</v>
      </c>
      <c r="C24" s="1">
        <v>90</v>
      </c>
      <c r="D24" s="1">
        <v>88</v>
      </c>
      <c r="E24" s="1">
        <v>92</v>
      </c>
      <c r="F24" s="1">
        <v>93</v>
      </c>
      <c r="G24" s="1">
        <v>78</v>
      </c>
      <c r="H24" s="1">
        <v>88</v>
      </c>
      <c r="I24" s="1">
        <v>98</v>
      </c>
      <c r="J24" s="1"/>
      <c r="K24" s="1"/>
      <c r="L24" s="1"/>
      <c r="M24" s="1"/>
      <c r="N24" s="1">
        <f>M26/M25</f>
        <v>89.0857142857143</v>
      </c>
    </row>
    <row r="25" spans="1:14">
      <c r="A25" s="1"/>
      <c r="B25" s="1">
        <v>2.5</v>
      </c>
      <c r="C25" s="1">
        <v>3</v>
      </c>
      <c r="D25" s="1">
        <v>1</v>
      </c>
      <c r="E25" s="1">
        <v>2</v>
      </c>
      <c r="F25" s="1">
        <v>3</v>
      </c>
      <c r="G25" s="1">
        <v>3</v>
      </c>
      <c r="H25" s="1">
        <v>2</v>
      </c>
      <c r="I25" s="1">
        <v>1</v>
      </c>
      <c r="J25" s="1"/>
      <c r="K25" s="1"/>
      <c r="L25" s="1"/>
      <c r="M25" s="1">
        <f t="shared" si="6"/>
        <v>17.5</v>
      </c>
      <c r="N25" s="1"/>
    </row>
    <row r="26" spans="1:14">
      <c r="A26" s="1"/>
      <c r="B26" s="1">
        <f>B24*B25</f>
        <v>230</v>
      </c>
      <c r="C26" s="1">
        <f t="shared" ref="C26:I26" si="8">C24*C25</f>
        <v>270</v>
      </c>
      <c r="D26" s="1">
        <f t="shared" si="8"/>
        <v>88</v>
      </c>
      <c r="E26" s="1">
        <f t="shared" si="8"/>
        <v>184</v>
      </c>
      <c r="F26" s="1">
        <f t="shared" si="8"/>
        <v>279</v>
      </c>
      <c r="G26" s="1">
        <f t="shared" si="8"/>
        <v>234</v>
      </c>
      <c r="H26" s="1">
        <f t="shared" si="8"/>
        <v>176</v>
      </c>
      <c r="I26" s="1">
        <f t="shared" si="8"/>
        <v>98</v>
      </c>
      <c r="J26" s="1"/>
      <c r="K26" s="1"/>
      <c r="L26" s="1"/>
      <c r="M26" s="1">
        <f t="shared" si="6"/>
        <v>1559</v>
      </c>
      <c r="N26" s="1"/>
    </row>
    <row r="27" spans="1:14">
      <c r="A27" s="1" t="s">
        <v>45</v>
      </c>
      <c r="B27" s="1">
        <v>87</v>
      </c>
      <c r="C27" s="1">
        <v>95</v>
      </c>
      <c r="D27" s="1">
        <v>84</v>
      </c>
      <c r="E27" s="1">
        <v>87</v>
      </c>
      <c r="F27" s="1">
        <v>93</v>
      </c>
      <c r="G27" s="1">
        <v>94</v>
      </c>
      <c r="H27" s="1">
        <v>96</v>
      </c>
      <c r="I27" s="1">
        <v>90</v>
      </c>
      <c r="J27" s="1">
        <v>95</v>
      </c>
      <c r="K27" s="1"/>
      <c r="L27" s="1"/>
      <c r="M27" s="1"/>
      <c r="N27" s="1">
        <f>M29/M28</f>
        <v>90.8421052631579</v>
      </c>
    </row>
    <row r="28" spans="1:14">
      <c r="A28" s="1"/>
      <c r="B28" s="1">
        <v>2</v>
      </c>
      <c r="C28" s="1">
        <v>1</v>
      </c>
      <c r="D28" s="1">
        <v>3</v>
      </c>
      <c r="E28" s="1">
        <v>2</v>
      </c>
      <c r="F28" s="1">
        <v>2</v>
      </c>
      <c r="G28" s="1">
        <v>3</v>
      </c>
      <c r="H28" s="1">
        <v>3</v>
      </c>
      <c r="I28" s="1">
        <v>2</v>
      </c>
      <c r="J28" s="1">
        <v>1</v>
      </c>
      <c r="K28" s="1"/>
      <c r="L28" s="1"/>
      <c r="M28" s="1">
        <f>SUM(B28:J28)</f>
        <v>19</v>
      </c>
      <c r="N28" s="1"/>
    </row>
    <row r="29" spans="1:14">
      <c r="A29" s="1"/>
      <c r="B29" s="1">
        <f>B27*B28</f>
        <v>174</v>
      </c>
      <c r="C29" s="1">
        <f t="shared" ref="C29:J29" si="9">C27*C28</f>
        <v>95</v>
      </c>
      <c r="D29" s="1">
        <f t="shared" si="9"/>
        <v>252</v>
      </c>
      <c r="E29" s="1">
        <f t="shared" si="9"/>
        <v>174</v>
      </c>
      <c r="F29" s="1">
        <f t="shared" si="9"/>
        <v>186</v>
      </c>
      <c r="G29" s="1">
        <f t="shared" si="9"/>
        <v>282</v>
      </c>
      <c r="H29" s="1">
        <f t="shared" si="9"/>
        <v>288</v>
      </c>
      <c r="I29" s="1">
        <f t="shared" si="9"/>
        <v>180</v>
      </c>
      <c r="J29" s="1">
        <f t="shared" si="9"/>
        <v>95</v>
      </c>
      <c r="K29" s="1"/>
      <c r="L29" s="1"/>
      <c r="M29" s="1">
        <f>SUM(B29:J29)</f>
        <v>1726</v>
      </c>
      <c r="N29" s="1"/>
    </row>
    <row r="30" spans="1:14">
      <c r="A30" s="1" t="s">
        <v>46</v>
      </c>
      <c r="B30" s="1">
        <v>87</v>
      </c>
      <c r="C30" s="1">
        <v>96</v>
      </c>
      <c r="D30" s="1">
        <v>84</v>
      </c>
      <c r="E30" s="1">
        <v>81</v>
      </c>
      <c r="F30" s="1">
        <v>85</v>
      </c>
      <c r="G30" s="1">
        <v>71</v>
      </c>
      <c r="H30" s="1">
        <v>72</v>
      </c>
      <c r="I30" s="1">
        <v>88</v>
      </c>
      <c r="J30" s="1"/>
      <c r="K30" s="1"/>
      <c r="L30" s="1"/>
      <c r="M30" s="1"/>
      <c r="N30" s="1">
        <f>M32/M31</f>
        <v>82.8108108108108</v>
      </c>
    </row>
    <row r="31" spans="1:14">
      <c r="A31" s="1"/>
      <c r="B31" s="1">
        <v>2</v>
      </c>
      <c r="C31" s="1">
        <v>3</v>
      </c>
      <c r="D31" s="1">
        <v>1</v>
      </c>
      <c r="E31" s="1">
        <v>2</v>
      </c>
      <c r="F31" s="1">
        <v>3</v>
      </c>
      <c r="G31" s="1">
        <v>3</v>
      </c>
      <c r="H31" s="1">
        <v>2.5</v>
      </c>
      <c r="I31" s="1">
        <v>2</v>
      </c>
      <c r="J31" s="1"/>
      <c r="K31" s="1"/>
      <c r="L31" s="1"/>
      <c r="M31" s="1">
        <f>SUM(B31:I31)</f>
        <v>18.5</v>
      </c>
      <c r="N31" s="1"/>
    </row>
    <row r="32" spans="1:14">
      <c r="A32" s="1"/>
      <c r="B32" s="1">
        <f>B30*B31</f>
        <v>174</v>
      </c>
      <c r="C32" s="1">
        <f t="shared" ref="C32:I32" si="10">C30*C31</f>
        <v>288</v>
      </c>
      <c r="D32" s="1">
        <f t="shared" si="10"/>
        <v>84</v>
      </c>
      <c r="E32" s="1">
        <f t="shared" si="10"/>
        <v>162</v>
      </c>
      <c r="F32" s="1">
        <f t="shared" si="10"/>
        <v>255</v>
      </c>
      <c r="G32" s="1">
        <f t="shared" si="10"/>
        <v>213</v>
      </c>
      <c r="H32" s="1">
        <f t="shared" si="10"/>
        <v>180</v>
      </c>
      <c r="I32" s="1">
        <f t="shared" si="10"/>
        <v>176</v>
      </c>
      <c r="J32" s="1"/>
      <c r="K32" s="1"/>
      <c r="L32" s="1"/>
      <c r="M32" s="1">
        <f>SUM(B32:I32)</f>
        <v>1532</v>
      </c>
      <c r="N32" s="1"/>
    </row>
    <row r="33" spans="1:14">
      <c r="A33" s="1" t="s">
        <v>47</v>
      </c>
      <c r="B33" s="1">
        <v>87</v>
      </c>
      <c r="C33" s="1">
        <v>94</v>
      </c>
      <c r="D33" s="1">
        <v>93</v>
      </c>
      <c r="E33" s="1">
        <v>82</v>
      </c>
      <c r="F33" s="1">
        <v>79</v>
      </c>
      <c r="G33" s="1">
        <v>87</v>
      </c>
      <c r="H33" s="1">
        <v>91</v>
      </c>
      <c r="I33" s="1">
        <v>80</v>
      </c>
      <c r="J33" s="1">
        <v>84</v>
      </c>
      <c r="K33" s="1">
        <v>84</v>
      </c>
      <c r="L33" s="1"/>
      <c r="M33" s="1"/>
      <c r="N33" s="1">
        <f>M35/M34</f>
        <v>86.6521739130435</v>
      </c>
    </row>
    <row r="34" spans="1:14">
      <c r="A34" s="1"/>
      <c r="B34" s="1">
        <v>2</v>
      </c>
      <c r="C34" s="1">
        <v>2.5</v>
      </c>
      <c r="D34" s="1">
        <v>3</v>
      </c>
      <c r="E34" s="1">
        <v>1</v>
      </c>
      <c r="F34" s="1">
        <v>2</v>
      </c>
      <c r="G34" s="1">
        <v>2</v>
      </c>
      <c r="H34" s="1">
        <v>3</v>
      </c>
      <c r="I34" s="1">
        <v>3</v>
      </c>
      <c r="J34" s="1">
        <v>2.5</v>
      </c>
      <c r="K34" s="1">
        <v>2</v>
      </c>
      <c r="L34" s="1"/>
      <c r="M34" s="1">
        <f t="shared" ref="M34:M39" si="11">SUM(B34:K34)</f>
        <v>23</v>
      </c>
      <c r="N34" s="1"/>
    </row>
    <row r="35" spans="1:14">
      <c r="A35" s="1"/>
      <c r="B35" s="1">
        <f>B33*B34</f>
        <v>174</v>
      </c>
      <c r="C35" s="1">
        <f t="shared" ref="C35:K35" si="12">C33*C34</f>
        <v>235</v>
      </c>
      <c r="D35" s="1">
        <f t="shared" si="12"/>
        <v>279</v>
      </c>
      <c r="E35" s="1">
        <f t="shared" si="12"/>
        <v>82</v>
      </c>
      <c r="F35" s="1">
        <f t="shared" si="12"/>
        <v>158</v>
      </c>
      <c r="G35" s="1">
        <f t="shared" si="12"/>
        <v>174</v>
      </c>
      <c r="H35" s="1">
        <f t="shared" si="12"/>
        <v>273</v>
      </c>
      <c r="I35" s="1">
        <f t="shared" si="12"/>
        <v>240</v>
      </c>
      <c r="J35" s="1">
        <f t="shared" si="12"/>
        <v>210</v>
      </c>
      <c r="K35" s="1">
        <f t="shared" si="12"/>
        <v>168</v>
      </c>
      <c r="L35" s="1"/>
      <c r="M35" s="1">
        <f t="shared" si="11"/>
        <v>1993</v>
      </c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 t="s">
        <v>48</v>
      </c>
      <c r="B37" s="1">
        <v>86</v>
      </c>
      <c r="C37" s="1">
        <v>93</v>
      </c>
      <c r="D37" s="1">
        <v>86</v>
      </c>
      <c r="E37" s="1">
        <v>85</v>
      </c>
      <c r="F37" s="1">
        <v>79</v>
      </c>
      <c r="G37" s="1">
        <v>84</v>
      </c>
      <c r="H37" s="1">
        <v>85</v>
      </c>
      <c r="I37" s="1">
        <v>75</v>
      </c>
      <c r="J37" s="1">
        <v>77</v>
      </c>
      <c r="K37" s="1">
        <v>80</v>
      </c>
      <c r="L37" s="1"/>
      <c r="M37" s="1"/>
      <c r="N37" s="1">
        <f>M39/M38</f>
        <v>82.8695652173913</v>
      </c>
    </row>
    <row r="38" spans="1:14">
      <c r="A38" s="1"/>
      <c r="B38" s="1">
        <v>2</v>
      </c>
      <c r="C38" s="1">
        <v>2.5</v>
      </c>
      <c r="D38" s="1">
        <v>3</v>
      </c>
      <c r="E38" s="1">
        <v>1</v>
      </c>
      <c r="F38" s="1">
        <v>2</v>
      </c>
      <c r="G38" s="1">
        <v>2</v>
      </c>
      <c r="H38" s="1">
        <v>3</v>
      </c>
      <c r="I38" s="1">
        <v>3</v>
      </c>
      <c r="J38" s="1">
        <v>2.5</v>
      </c>
      <c r="K38" s="1">
        <v>2</v>
      </c>
      <c r="L38" s="1"/>
      <c r="M38" s="1">
        <f t="shared" si="11"/>
        <v>23</v>
      </c>
      <c r="N38" s="1"/>
    </row>
    <row r="39" spans="1:14">
      <c r="A39" s="1"/>
      <c r="B39" s="1">
        <f>B37*B38</f>
        <v>172</v>
      </c>
      <c r="C39" s="1">
        <f t="shared" ref="C39:K39" si="13">C37*C38</f>
        <v>232.5</v>
      </c>
      <c r="D39" s="1">
        <f t="shared" si="13"/>
        <v>258</v>
      </c>
      <c r="E39" s="1">
        <f t="shared" si="13"/>
        <v>85</v>
      </c>
      <c r="F39" s="1">
        <f t="shared" si="13"/>
        <v>158</v>
      </c>
      <c r="G39" s="1">
        <f t="shared" si="13"/>
        <v>168</v>
      </c>
      <c r="H39" s="1">
        <f t="shared" si="13"/>
        <v>255</v>
      </c>
      <c r="I39" s="1">
        <f t="shared" si="13"/>
        <v>225</v>
      </c>
      <c r="J39" s="1">
        <f t="shared" si="13"/>
        <v>192.5</v>
      </c>
      <c r="K39" s="1">
        <f t="shared" si="13"/>
        <v>160</v>
      </c>
      <c r="L39" s="1"/>
      <c r="M39" s="1">
        <f t="shared" si="11"/>
        <v>1906</v>
      </c>
      <c r="N39" s="1"/>
    </row>
    <row r="40" spans="1:14">
      <c r="A40" s="1" t="s">
        <v>49</v>
      </c>
      <c r="B40" s="1">
        <v>87</v>
      </c>
      <c r="C40" s="1">
        <v>83</v>
      </c>
      <c r="D40" s="1">
        <v>86</v>
      </c>
      <c r="E40" s="1">
        <v>75</v>
      </c>
      <c r="F40" s="1">
        <v>83</v>
      </c>
      <c r="G40" s="1">
        <v>83</v>
      </c>
      <c r="H40" s="1">
        <v>74</v>
      </c>
      <c r="I40" s="1">
        <v>84</v>
      </c>
      <c r="J40" s="1"/>
      <c r="K40" s="1"/>
      <c r="L40" s="1"/>
      <c r="M40" s="1"/>
      <c r="N40">
        <f>M42/M41</f>
        <v>80.9473684210526</v>
      </c>
    </row>
    <row r="41" spans="1:13">
      <c r="A41" s="1"/>
      <c r="B41" s="1">
        <v>2</v>
      </c>
      <c r="C41" s="1">
        <v>3</v>
      </c>
      <c r="D41" s="1">
        <v>1</v>
      </c>
      <c r="E41" s="1">
        <v>2</v>
      </c>
      <c r="F41" s="1">
        <v>2</v>
      </c>
      <c r="G41" s="1">
        <v>3</v>
      </c>
      <c r="H41" s="1">
        <v>4</v>
      </c>
      <c r="I41" s="1">
        <v>2</v>
      </c>
      <c r="J41" s="1"/>
      <c r="K41" s="1"/>
      <c r="L41" s="1"/>
      <c r="M41" s="1">
        <f>SUM(B41:I41)</f>
        <v>19</v>
      </c>
    </row>
    <row r="42" spans="2:13">
      <c r="B42">
        <f>B40*B41</f>
        <v>174</v>
      </c>
      <c r="C42">
        <f t="shared" ref="C42:I42" si="14">C40*C41</f>
        <v>249</v>
      </c>
      <c r="D42">
        <f t="shared" si="14"/>
        <v>86</v>
      </c>
      <c r="E42">
        <f t="shared" si="14"/>
        <v>150</v>
      </c>
      <c r="F42">
        <f t="shared" si="14"/>
        <v>166</v>
      </c>
      <c r="G42">
        <f t="shared" si="14"/>
        <v>249</v>
      </c>
      <c r="H42">
        <f t="shared" si="14"/>
        <v>296</v>
      </c>
      <c r="I42">
        <f t="shared" si="14"/>
        <v>168</v>
      </c>
      <c r="M42" s="1">
        <f>SUM(B42:I42)</f>
        <v>1538</v>
      </c>
    </row>
    <row r="48" spans="1:2">
      <c r="A48" s="1" t="s">
        <v>37</v>
      </c>
      <c r="B48" s="1">
        <v>87.9565217391304</v>
      </c>
    </row>
    <row r="49" spans="1:2">
      <c r="A49" s="1" t="s">
        <v>38</v>
      </c>
      <c r="B49" s="1">
        <v>86.3953488372093</v>
      </c>
    </row>
    <row r="50" spans="1:2">
      <c r="A50" s="1" t="s">
        <v>39</v>
      </c>
      <c r="B50" s="1">
        <v>88.2444444444444</v>
      </c>
    </row>
    <row r="51" spans="1:2">
      <c r="A51" s="1" t="s">
        <v>40</v>
      </c>
      <c r="B51" s="1">
        <v>89.4</v>
      </c>
    </row>
    <row r="52" spans="1:2">
      <c r="A52" s="1" t="s">
        <v>41</v>
      </c>
      <c r="B52" s="1">
        <v>88.2222222222222</v>
      </c>
    </row>
    <row r="53" spans="1:2">
      <c r="A53" s="1" t="s">
        <v>42</v>
      </c>
      <c r="B53" s="1">
        <v>89.2352941176471</v>
      </c>
    </row>
    <row r="54" spans="1:2">
      <c r="A54" s="1" t="s">
        <v>43</v>
      </c>
      <c r="B54" s="1">
        <v>85.3428571428571</v>
      </c>
    </row>
    <row r="55" spans="1:2">
      <c r="A55" s="1" t="s">
        <v>44</v>
      </c>
      <c r="B55" s="1">
        <v>89.0857142857143</v>
      </c>
    </row>
    <row r="56" spans="1:2">
      <c r="A56" s="1" t="s">
        <v>45</v>
      </c>
      <c r="B56" s="1">
        <v>90.8421052631579</v>
      </c>
    </row>
    <row r="57" spans="1:2">
      <c r="A57" s="1" t="s">
        <v>46</v>
      </c>
      <c r="B57" s="1">
        <v>82.8108108108108</v>
      </c>
    </row>
    <row r="58" spans="1:2">
      <c r="A58" s="1" t="s">
        <v>47</v>
      </c>
      <c r="B58" s="1">
        <v>86.6521739130435</v>
      </c>
    </row>
    <row r="59" spans="1:2">
      <c r="A59" s="1" t="s">
        <v>48</v>
      </c>
      <c r="B59" s="1">
        <v>82.8695652173913</v>
      </c>
    </row>
    <row r="60" spans="1:2">
      <c r="A60" s="1" t="s">
        <v>49</v>
      </c>
      <c r="B60">
        <v>80.9473684210526</v>
      </c>
    </row>
  </sheetData>
  <pageMargins left="0.75" right="0.75" top="1" bottom="1" header="0.5" footer="0.5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1"/>
  <sheetViews>
    <sheetView workbookViewId="0">
      <selection activeCell="I8" sqref="I8"/>
    </sheetView>
  </sheetViews>
  <sheetFormatPr defaultColWidth="8.75" defaultRowHeight="14.25"/>
  <sheetData>
    <row r="1" spans="1:17">
      <c r="A1" s="1"/>
      <c r="B1" s="1"/>
      <c r="C1" s="1"/>
      <c r="D1" s="2" t="s">
        <v>1</v>
      </c>
      <c r="E1" s="2"/>
      <c r="F1" s="2"/>
      <c r="G1" s="2"/>
      <c r="H1" s="2"/>
      <c r="I1" s="1" t="s">
        <v>2</v>
      </c>
      <c r="J1" s="2" t="s">
        <v>3</v>
      </c>
      <c r="K1" s="2"/>
      <c r="L1" s="2"/>
      <c r="M1" s="2"/>
      <c r="N1" s="2"/>
      <c r="O1" s="2"/>
      <c r="P1" s="2"/>
      <c r="Q1" s="1"/>
    </row>
    <row r="2" spans="1:17">
      <c r="A2" s="1" t="s">
        <v>4</v>
      </c>
      <c r="B2" s="1" t="s">
        <v>5</v>
      </c>
      <c r="C2" s="1" t="s">
        <v>6</v>
      </c>
      <c r="D2" s="1" t="s">
        <v>8</v>
      </c>
      <c r="E2" s="1" t="s">
        <v>9</v>
      </c>
      <c r="F2" s="1" t="s">
        <v>10</v>
      </c>
      <c r="G2" s="1" t="s">
        <v>50</v>
      </c>
      <c r="H2" s="1" t="s">
        <v>17</v>
      </c>
      <c r="I2" s="1" t="s">
        <v>51</v>
      </c>
      <c r="J2" s="1" t="s">
        <v>17</v>
      </c>
      <c r="K2" s="1" t="s">
        <v>13</v>
      </c>
      <c r="L2" s="1" t="s">
        <v>52</v>
      </c>
      <c r="M2" s="1" t="s">
        <v>53</v>
      </c>
      <c r="N2" s="1" t="s">
        <v>54</v>
      </c>
      <c r="O2" s="1" t="s">
        <v>55</v>
      </c>
      <c r="P2" s="1" t="s">
        <v>56</v>
      </c>
      <c r="Q2" s="1" t="s">
        <v>19</v>
      </c>
    </row>
    <row r="3" spans="1:17">
      <c r="A3" s="1">
        <v>1301</v>
      </c>
      <c r="B3" s="1" t="s">
        <v>37</v>
      </c>
      <c r="C3" s="1" t="s">
        <v>57</v>
      </c>
      <c r="D3" s="1">
        <v>1.5</v>
      </c>
      <c r="E3" s="1"/>
      <c r="F3" s="1"/>
      <c r="G3" s="1">
        <v>5</v>
      </c>
      <c r="H3" s="1">
        <f t="shared" ref="H3:H15" si="0">80+D3+E3+F3+G3</f>
        <v>86.5</v>
      </c>
      <c r="I3" s="4">
        <v>87.9565217391304</v>
      </c>
      <c r="J3" s="4">
        <v>70.2781844802343</v>
      </c>
      <c r="K3" s="1"/>
      <c r="L3" s="1">
        <v>480</v>
      </c>
      <c r="M3" s="1"/>
      <c r="N3" s="1"/>
      <c r="O3" s="1"/>
      <c r="P3" s="1"/>
      <c r="Q3" s="7">
        <f t="shared" ref="Q3:Q15" si="1">H3*0.1+I3*0.3+J3*0.6</f>
        <v>77.2038672098797</v>
      </c>
    </row>
    <row r="4" spans="1:17">
      <c r="A4" s="1">
        <v>1301</v>
      </c>
      <c r="B4" s="1" t="s">
        <v>38</v>
      </c>
      <c r="C4" s="1" t="s">
        <v>58</v>
      </c>
      <c r="D4" s="1"/>
      <c r="E4" s="1"/>
      <c r="F4" s="1"/>
      <c r="G4" s="1">
        <v>5</v>
      </c>
      <c r="H4" s="1">
        <f t="shared" si="0"/>
        <v>85</v>
      </c>
      <c r="I4" s="4">
        <v>86.3953488372093</v>
      </c>
      <c r="J4" s="4">
        <v>40.99560761347</v>
      </c>
      <c r="K4" s="1"/>
      <c r="L4" s="1">
        <v>280</v>
      </c>
      <c r="M4" s="1"/>
      <c r="N4" s="1"/>
      <c r="O4" s="1"/>
      <c r="P4" s="1"/>
      <c r="Q4" s="7">
        <f t="shared" si="1"/>
        <v>59.0159692192448</v>
      </c>
    </row>
    <row r="5" spans="1:17">
      <c r="A5" s="1">
        <v>1302</v>
      </c>
      <c r="B5" s="1" t="s">
        <v>39</v>
      </c>
      <c r="C5" s="1" t="s">
        <v>59</v>
      </c>
      <c r="D5" s="1">
        <v>0</v>
      </c>
      <c r="E5" s="1">
        <v>2</v>
      </c>
      <c r="F5" s="1">
        <v>5</v>
      </c>
      <c r="G5" s="1">
        <v>5</v>
      </c>
      <c r="H5" s="1">
        <f t="shared" si="0"/>
        <v>92</v>
      </c>
      <c r="I5" s="4">
        <v>88.2444444444444</v>
      </c>
      <c r="J5" s="4">
        <v>25.0366032210835</v>
      </c>
      <c r="K5" s="1"/>
      <c r="L5" s="1">
        <v>168</v>
      </c>
      <c r="M5" s="1"/>
      <c r="N5" s="1"/>
      <c r="O5" s="1">
        <v>3</v>
      </c>
      <c r="P5" s="1"/>
      <c r="Q5" s="7">
        <f t="shared" si="1"/>
        <v>50.6952952659834</v>
      </c>
    </row>
    <row r="6" spans="1:17">
      <c r="A6" s="1">
        <v>1302</v>
      </c>
      <c r="B6" s="1" t="s">
        <v>40</v>
      </c>
      <c r="C6" s="1" t="s">
        <v>60</v>
      </c>
      <c r="D6" s="1">
        <v>1.5</v>
      </c>
      <c r="E6" s="1">
        <v>2</v>
      </c>
      <c r="F6" s="1"/>
      <c r="G6" s="1">
        <v>5</v>
      </c>
      <c r="H6" s="1">
        <f t="shared" si="0"/>
        <v>88.5</v>
      </c>
      <c r="I6" s="4">
        <v>89.4</v>
      </c>
      <c r="J6" s="4">
        <v>43.4846266471449</v>
      </c>
      <c r="K6" s="1"/>
      <c r="L6" s="1">
        <v>294</v>
      </c>
      <c r="M6" s="1"/>
      <c r="N6" s="1"/>
      <c r="O6" s="1">
        <v>3</v>
      </c>
      <c r="P6" s="1"/>
      <c r="Q6" s="7">
        <f t="shared" si="1"/>
        <v>61.760775988287</v>
      </c>
    </row>
    <row r="7" spans="1:17">
      <c r="A7" s="1">
        <v>1302</v>
      </c>
      <c r="B7" s="1" t="s">
        <v>41</v>
      </c>
      <c r="C7" s="1" t="s">
        <v>61</v>
      </c>
      <c r="D7" s="1">
        <v>1.5</v>
      </c>
      <c r="E7" s="1"/>
      <c r="F7" s="1">
        <v>5</v>
      </c>
      <c r="G7" s="1">
        <v>5</v>
      </c>
      <c r="H7" s="1">
        <f t="shared" si="0"/>
        <v>91.5</v>
      </c>
      <c r="I7" s="4">
        <v>88.2222222222222</v>
      </c>
      <c r="J7" s="4">
        <v>61.493411420205</v>
      </c>
      <c r="K7" s="1"/>
      <c r="L7" s="1">
        <v>420</v>
      </c>
      <c r="M7" s="1"/>
      <c r="N7" s="1"/>
      <c r="O7" s="1"/>
      <c r="P7" s="1"/>
      <c r="Q7" s="7">
        <f t="shared" si="1"/>
        <v>72.5127135187897</v>
      </c>
    </row>
    <row r="8" spans="1:17">
      <c r="A8" s="1">
        <v>1302</v>
      </c>
      <c r="B8" s="1" t="s">
        <v>42</v>
      </c>
      <c r="C8" s="1" t="s">
        <v>32</v>
      </c>
      <c r="D8" s="1">
        <v>1.5</v>
      </c>
      <c r="E8" s="1"/>
      <c r="F8" s="1">
        <v>5</v>
      </c>
      <c r="G8" s="1">
        <v>5</v>
      </c>
      <c r="H8" s="1">
        <f t="shared" si="0"/>
        <v>91.5</v>
      </c>
      <c r="I8" s="4">
        <v>89.2352941176471</v>
      </c>
      <c r="J8" s="4">
        <v>72.4743777452416</v>
      </c>
      <c r="K8" s="1">
        <v>120</v>
      </c>
      <c r="L8" s="1">
        <v>336</v>
      </c>
      <c r="M8" s="1"/>
      <c r="N8" s="1"/>
      <c r="O8" s="1">
        <v>39</v>
      </c>
      <c r="P8" s="1"/>
      <c r="Q8" s="7">
        <f t="shared" si="1"/>
        <v>79.4052148824391</v>
      </c>
    </row>
    <row r="9" spans="1:17">
      <c r="A9" s="1">
        <v>1302</v>
      </c>
      <c r="B9" s="1" t="s">
        <v>43</v>
      </c>
      <c r="C9" s="1" t="s">
        <v>62</v>
      </c>
      <c r="D9" s="1"/>
      <c r="E9" s="1"/>
      <c r="F9" s="1">
        <v>5</v>
      </c>
      <c r="G9" s="1">
        <v>5</v>
      </c>
      <c r="H9" s="1">
        <f t="shared" si="0"/>
        <v>90</v>
      </c>
      <c r="I9" s="4">
        <v>85.3428571428571</v>
      </c>
      <c r="J9" s="4">
        <v>30.7467057101025</v>
      </c>
      <c r="K9" s="1"/>
      <c r="L9" s="5">
        <v>210</v>
      </c>
      <c r="M9" s="1"/>
      <c r="N9" s="1"/>
      <c r="O9" s="1"/>
      <c r="P9" s="1"/>
      <c r="Q9" s="7">
        <f t="shared" si="1"/>
        <v>53.0508805689186</v>
      </c>
    </row>
    <row r="10" spans="1:17">
      <c r="A10" s="1">
        <v>1302</v>
      </c>
      <c r="B10" s="1" t="s">
        <v>44</v>
      </c>
      <c r="C10" s="1" t="s">
        <v>25</v>
      </c>
      <c r="D10" s="1"/>
      <c r="E10" s="1"/>
      <c r="F10" s="1">
        <v>5</v>
      </c>
      <c r="G10" s="1">
        <v>5</v>
      </c>
      <c r="H10" s="1">
        <f t="shared" si="0"/>
        <v>90</v>
      </c>
      <c r="I10" s="4">
        <v>89.0857142857143</v>
      </c>
      <c r="J10" s="4">
        <v>44.5095168374817</v>
      </c>
      <c r="K10" s="1"/>
      <c r="L10" s="1">
        <v>286</v>
      </c>
      <c r="M10" s="1"/>
      <c r="N10" s="1"/>
      <c r="O10" s="1">
        <v>18</v>
      </c>
      <c r="P10" s="1"/>
      <c r="Q10" s="7">
        <f t="shared" si="1"/>
        <v>62.4314243882033</v>
      </c>
    </row>
    <row r="11" spans="1:17">
      <c r="A11" s="1">
        <v>1302</v>
      </c>
      <c r="B11" s="1" t="s">
        <v>45</v>
      </c>
      <c r="C11" s="1" t="s">
        <v>63</v>
      </c>
      <c r="D11" s="1">
        <v>1.5</v>
      </c>
      <c r="E11" s="1"/>
      <c r="F11" s="1">
        <v>7</v>
      </c>
      <c r="G11" s="1">
        <v>5</v>
      </c>
      <c r="H11" s="1">
        <f t="shared" si="0"/>
        <v>93.5</v>
      </c>
      <c r="I11" s="4">
        <v>90.8421052631579</v>
      </c>
      <c r="J11" s="4">
        <v>100</v>
      </c>
      <c r="K11" s="1">
        <v>120</v>
      </c>
      <c r="L11" s="1">
        <v>548</v>
      </c>
      <c r="M11" s="1"/>
      <c r="N11" s="1"/>
      <c r="O11" s="1">
        <v>15</v>
      </c>
      <c r="P11" s="1"/>
      <c r="Q11" s="7">
        <f t="shared" si="1"/>
        <v>96.6026315789474</v>
      </c>
    </row>
    <row r="12" spans="1:17">
      <c r="A12" s="1">
        <v>1401</v>
      </c>
      <c r="B12" s="1" t="s">
        <v>46</v>
      </c>
      <c r="C12" s="1" t="s">
        <v>27</v>
      </c>
      <c r="D12" s="1">
        <v>1.5</v>
      </c>
      <c r="E12" s="1">
        <v>2</v>
      </c>
      <c r="F12" s="1">
        <v>5</v>
      </c>
      <c r="G12" s="1">
        <v>5</v>
      </c>
      <c r="H12" s="1">
        <f t="shared" si="0"/>
        <v>93.5</v>
      </c>
      <c r="I12" s="4">
        <v>82.8108108108108</v>
      </c>
      <c r="J12" s="4">
        <v>12.298682284041</v>
      </c>
      <c r="K12" s="1"/>
      <c r="L12" s="1">
        <v>84</v>
      </c>
      <c r="M12" s="1"/>
      <c r="N12" s="1"/>
      <c r="O12" s="1"/>
      <c r="P12" s="1"/>
      <c r="Q12" s="7">
        <f t="shared" si="1"/>
        <v>41.5724526136678</v>
      </c>
    </row>
    <row r="13" spans="1:17">
      <c r="A13" s="1">
        <v>1401</v>
      </c>
      <c r="B13" s="1" t="s">
        <v>47</v>
      </c>
      <c r="C13" s="1" t="s">
        <v>64</v>
      </c>
      <c r="D13" s="1"/>
      <c r="E13" s="1">
        <v>2</v>
      </c>
      <c r="F13" s="1"/>
      <c r="G13" s="1">
        <v>5</v>
      </c>
      <c r="H13" s="1">
        <f t="shared" si="0"/>
        <v>87</v>
      </c>
      <c r="I13" s="4">
        <v>86.6521739130435</v>
      </c>
      <c r="J13" s="4">
        <v>18.4480234260615</v>
      </c>
      <c r="K13" s="1"/>
      <c r="L13" s="1">
        <v>126</v>
      </c>
      <c r="M13" s="1"/>
      <c r="N13" s="1"/>
      <c r="O13" s="1"/>
      <c r="P13" s="1"/>
      <c r="Q13" s="7">
        <f t="shared" si="1"/>
        <v>45.7644662295499</v>
      </c>
    </row>
    <row r="14" spans="1:17">
      <c r="A14" s="1">
        <v>1401</v>
      </c>
      <c r="B14" s="1" t="s">
        <v>48</v>
      </c>
      <c r="C14" s="1" t="s">
        <v>60</v>
      </c>
      <c r="D14" s="3">
        <v>3</v>
      </c>
      <c r="E14" s="3">
        <v>2</v>
      </c>
      <c r="F14" s="1"/>
      <c r="G14" s="1">
        <v>5</v>
      </c>
      <c r="H14" s="1">
        <f t="shared" si="0"/>
        <v>90</v>
      </c>
      <c r="I14" s="4">
        <v>82.8695652173913</v>
      </c>
      <c r="J14" s="4">
        <v>8.78477306002928</v>
      </c>
      <c r="K14" s="1">
        <v>60</v>
      </c>
      <c r="M14" s="1"/>
      <c r="N14" s="1"/>
      <c r="O14" s="1"/>
      <c r="P14" s="1"/>
      <c r="Q14" s="7">
        <f t="shared" si="1"/>
        <v>39.131733401235</v>
      </c>
    </row>
    <row r="15" spans="1:17">
      <c r="A15" s="1">
        <v>1402</v>
      </c>
      <c r="B15" s="1" t="s">
        <v>49</v>
      </c>
      <c r="C15" s="1" t="s">
        <v>60</v>
      </c>
      <c r="D15" s="1">
        <v>1.5</v>
      </c>
      <c r="E15" s="1">
        <v>2</v>
      </c>
      <c r="F15" s="1">
        <v>5</v>
      </c>
      <c r="G15" s="1">
        <v>5</v>
      </c>
      <c r="H15" s="1">
        <f t="shared" si="0"/>
        <v>93.5</v>
      </c>
      <c r="I15" s="6">
        <v>80.9473684210526</v>
      </c>
      <c r="J15" s="4">
        <v>17.5695461200586</v>
      </c>
      <c r="K15" s="1">
        <v>120</v>
      </c>
      <c r="L15" s="1"/>
      <c r="M15" s="1"/>
      <c r="N15" s="1"/>
      <c r="O15" s="1"/>
      <c r="P15" s="1"/>
      <c r="Q15" s="7">
        <f t="shared" si="1"/>
        <v>44.1759381983509</v>
      </c>
    </row>
    <row r="16" spans="1:2">
      <c r="A16" s="1"/>
      <c r="B16" s="1"/>
    </row>
    <row r="17" spans="1:2">
      <c r="A17" s="1"/>
      <c r="B17" s="1"/>
    </row>
    <row r="18" spans="1:2">
      <c r="A18" s="1"/>
      <c r="B18" s="1"/>
    </row>
    <row r="19" spans="1:1">
      <c r="A19" s="1"/>
    </row>
    <row r="20" spans="1:2">
      <c r="A20" s="1"/>
      <c r="B20" s="1"/>
    </row>
    <row r="21" spans="1:2">
      <c r="A21" s="1"/>
      <c r="B21" s="1"/>
    </row>
    <row r="22" spans="1:2">
      <c r="A22" s="1"/>
      <c r="B22" s="1"/>
    </row>
    <row r="23" spans="1:2">
      <c r="A23" s="1"/>
      <c r="B23" s="1"/>
    </row>
    <row r="24" spans="1:2">
      <c r="A24" s="1"/>
      <c r="B24" s="1"/>
    </row>
    <row r="25" spans="1:2">
      <c r="A25" s="1"/>
      <c r="B25" s="1"/>
    </row>
    <row r="26" spans="1:2">
      <c r="A26" s="1"/>
      <c r="B26" s="1"/>
    </row>
    <row r="27" spans="1:2">
      <c r="A27" s="1"/>
      <c r="B27" s="1"/>
    </row>
    <row r="28" spans="1:2">
      <c r="A28" s="1"/>
      <c r="B28" s="1"/>
    </row>
    <row r="29" spans="1:2">
      <c r="A29" s="1"/>
      <c r="B29" s="1"/>
    </row>
    <row r="30" spans="1:2">
      <c r="A30" s="1"/>
      <c r="B30" s="1"/>
    </row>
    <row r="31" spans="1:2">
      <c r="A31" s="1"/>
      <c r="B31" s="1"/>
    </row>
    <row r="32" spans="1:2">
      <c r="A32" s="1"/>
      <c r="B32" s="1"/>
    </row>
    <row r="33" spans="1:2">
      <c r="A33" s="1"/>
      <c r="B33" s="1"/>
    </row>
    <row r="34" spans="1:2">
      <c r="A34" s="1"/>
      <c r="B34" s="1"/>
    </row>
    <row r="35" spans="1:2">
      <c r="A35" s="1"/>
      <c r="B35" s="1"/>
    </row>
    <row r="36" spans="1:2">
      <c r="A36" s="1"/>
      <c r="B36" s="1"/>
    </row>
    <row r="37" spans="1:2">
      <c r="A37" s="1"/>
      <c r="B37" s="1"/>
    </row>
    <row r="38" spans="1:2">
      <c r="A38" s="1"/>
      <c r="B38" s="1"/>
    </row>
    <row r="39" spans="1:2">
      <c r="A39" s="1"/>
      <c r="B39" s="1"/>
    </row>
    <row r="40" spans="1:1">
      <c r="A40" s="1"/>
    </row>
    <row r="41" spans="1:1">
      <c r="A41" s="1"/>
    </row>
  </sheetData>
  <mergeCells count="2">
    <mergeCell ref="D1:H1"/>
    <mergeCell ref="J1:P1"/>
  </mergeCells>
  <pageMargins left="0.75" right="0.75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</dc:creator>
  <cp:lastModifiedBy>hp-003</cp:lastModifiedBy>
  <cp:revision>1</cp:revision>
  <dcterms:created xsi:type="dcterms:W3CDTF">1996-12-17T01:32:00Z</dcterms:created>
  <cp:lastPrinted>2016-09-14T09:17:00Z</cp:lastPrinted>
  <dcterms:modified xsi:type="dcterms:W3CDTF">2020-09-24T08:58:48Z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</Properties>
</file>